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dje\Downloads\"/>
    </mc:Choice>
  </mc:AlternateContent>
  <xr:revisionPtr revIDLastSave="0" documentId="8_{551FBCB7-9A6D-4964-BC04-C52427C27A53}" xr6:coauthVersionLast="47" xr6:coauthVersionMax="47" xr10:uidLastSave="{00000000-0000-0000-0000-000000000000}"/>
  <bookViews>
    <workbookView xWindow="0" yWindow="0" windowWidth="20490" windowHeight="10920" xr2:uid="{1F048945-703D-4C8B-B20C-3150D96C215A}"/>
  </bookViews>
  <sheets>
    <sheet name="Sheet2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3" i="2" l="1"/>
  <c r="H33" i="2"/>
  <c r="H35" i="2"/>
  <c r="H4" i="2"/>
  <c r="F34" i="2" l="1"/>
  <c r="G14" i="2" l="1"/>
  <c r="H30" i="2" l="1"/>
  <c r="G17" i="2"/>
  <c r="G15" i="2"/>
  <c r="G24" i="2"/>
  <c r="G23" i="2"/>
  <c r="G22" i="2"/>
  <c r="G20" i="2"/>
  <c r="G16" i="2"/>
  <c r="G11" i="2"/>
  <c r="G8" i="2"/>
  <c r="G7" i="2"/>
  <c r="F35" i="2"/>
  <c r="B30" i="2"/>
  <c r="A30" i="2"/>
  <c r="I30" i="2"/>
  <c r="I38" i="2" s="1"/>
  <c r="E30" i="2"/>
  <c r="F26" i="2"/>
  <c r="G26" i="2" s="1"/>
  <c r="F25" i="2"/>
  <c r="G25" i="2" s="1"/>
  <c r="F21" i="2"/>
  <c r="G21" i="2" s="1"/>
  <c r="F19" i="2"/>
  <c r="G19" i="2" s="1"/>
  <c r="G10" i="2"/>
  <c r="F9" i="2"/>
  <c r="G9" i="2" s="1"/>
  <c r="G6" i="2"/>
  <c r="F30" i="2" l="1"/>
  <c r="F39" i="2" s="1"/>
  <c r="F41" i="2" s="1"/>
  <c r="I35" i="2" s="1"/>
  <c r="I42" i="2" s="1"/>
  <c r="G30" i="2"/>
  <c r="I31" i="2"/>
  <c r="I41" i="2" l="1"/>
</calcChain>
</file>

<file path=xl/sharedStrings.xml><?xml version="1.0" encoding="utf-8"?>
<sst xmlns="http://schemas.openxmlformats.org/spreadsheetml/2006/main" count="47" uniqueCount="44">
  <si>
    <t>Budget</t>
  </si>
  <si>
    <t>Income</t>
  </si>
  <si>
    <t>Expenditure</t>
  </si>
  <si>
    <t>Budget less Actuals</t>
  </si>
  <si>
    <t>District Dues</t>
  </si>
  <si>
    <t>Cabinet Expenses</t>
  </si>
  <si>
    <t>Communication</t>
  </si>
  <si>
    <t>Competitions</t>
  </si>
  <si>
    <t>DG's Allowance</t>
  </si>
  <si>
    <t>1st Vice DG Allowance</t>
  </si>
  <si>
    <t>2nd Vice DG Allowance</t>
  </si>
  <si>
    <t>NSL Officer Allowance</t>
  </si>
  <si>
    <t>International - Twinning</t>
  </si>
  <si>
    <t>Officers Expenses</t>
  </si>
  <si>
    <t>Regalia</t>
  </si>
  <si>
    <t>Public Relations</t>
  </si>
  <si>
    <t>Membership</t>
  </si>
  <si>
    <t>Leadership (GLT)</t>
  </si>
  <si>
    <t>Auditor (fees)</t>
  </si>
  <si>
    <t>Service (inc. Young Farmers etc.)</t>
  </si>
  <si>
    <t>Total Expenditure</t>
  </si>
  <si>
    <t>Incoming Officers Changeover</t>
  </si>
  <si>
    <t>Information Technology (IT)</t>
  </si>
  <si>
    <t>Current budget / 12</t>
  </si>
  <si>
    <t>Potential End of yr Bal</t>
  </si>
  <si>
    <t xml:space="preserve">Budget </t>
  </si>
  <si>
    <t>Budget Increased by 10%</t>
  </si>
  <si>
    <t>2023-24</t>
  </si>
  <si>
    <t>District Forum</t>
  </si>
  <si>
    <t>District Convention</t>
  </si>
  <si>
    <t>Reduced by £200 as the cost should be covered by those attending</t>
  </si>
  <si>
    <t>Need to look at possibly reducing this depending on future meetings</t>
  </si>
  <si>
    <t>Increased by audtor</t>
  </si>
  <si>
    <t>Includes budget for forum</t>
  </si>
  <si>
    <t>Balance at Bank as at 31/10/23</t>
  </si>
  <si>
    <t>Estimated Income dues 1600 @ £8)</t>
  </si>
  <si>
    <t>Expenditure as at 31/10/23</t>
  </si>
  <si>
    <t>2024-25</t>
  </si>
  <si>
    <t>Budget Increased by 5%. This has not increased since it was first set in 2019</t>
  </si>
  <si>
    <t>Estimated Spend for Remaining 7 Months</t>
  </si>
  <si>
    <t>Rules of audit capped to 3 days or approval from cabinet</t>
  </si>
  <si>
    <t>Global Extension Team</t>
  </si>
  <si>
    <t xml:space="preserve">Increased </t>
  </si>
  <si>
    <t xml:space="preserve">added to the Leadership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</si>
</sst>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8" formatCode="&quot;£&quot;#,##0.00;[Red]\-&quot;£&quot;#,##0.0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8" fontId="1" fillId="0" borderId="0" xfId="0" applyNumberFormat="1" applyFont="1" applyAlignment="1">
      <alignment horizontal="right"/>
    </xf>
    <xf numFmtId="8" fontId="2" fillId="0" borderId="0" xfId="0" applyNumberFormat="1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/>
    <xf numFmtId="8" fontId="4" fillId="0" borderId="0" xfId="0" applyNumberFormat="1" applyFont="1" applyAlignment="1">
      <alignment horizontal="right"/>
    </xf>
    <xf numFmtId="0" fontId="5" fillId="0" borderId="0" xfId="0" applyFont="1"/>
    <xf numFmtId="8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/>
    <xf numFmtId="6" fontId="5" fillId="0" borderId="0" xfId="0" applyNumberFormat="1" applyFont="1"/>
    <xf numFmtId="8" fontId="2" fillId="0" borderId="1" xfId="0" applyNumberFormat="1" applyFont="1" applyBorder="1" applyAlignment="1">
      <alignment horizontal="right"/>
    </xf>
    <xf numFmtId="0" fontId="2" fillId="0" borderId="1" xfId="0" applyFont="1" applyBorder="1"/>
    <xf numFmtId="8" fontId="4" fillId="0" borderId="2" xfId="0" applyNumberFormat="1" applyFont="1" applyBorder="1" applyAlignment="1">
      <alignment horizontal="right"/>
    </xf>
    <xf numFmtId="8" fontId="4" fillId="2" borderId="0" xfId="0" applyNumberFormat="1" applyFont="1" applyFill="1" applyAlignment="1">
      <alignment horizontal="right"/>
    </xf>
    <xf numFmtId="6" fontId="3" fillId="0" borderId="0" xfId="0" applyNumberFormat="1" applyFont="1"/>
    <xf numFmtId="8" fontId="4" fillId="0" borderId="0" xfId="0" applyNumberFormat="1" applyFont="1" applyAlignment="1">
      <alignment horizontal="left"/>
    </xf>
    <xf numFmtId="8" fontId="3" fillId="0" borderId="0" xfId="0" applyNumberFormat="1" applyFont="1"/>
    <xf numFmtId="8" fontId="2" fillId="0" borderId="0" xfId="0" applyNumberFormat="1" applyFont="1" applyAlignment="1">
      <alignment horizontal="center" wrapText="1"/>
    </xf>
    <xf numFmtId="8" fontId="2" fillId="0" borderId="0" xfId="0" applyNumberFormat="1" applyFont="1" applyAlignment="1">
      <alignment horizontal="center"/>
    </xf>
    <xf numFmtId="8" fontId="4" fillId="3" borderId="0" xfId="0" applyNumberFormat="1" applyFont="1" applyFill="1" applyAlignment="1">
      <alignment horizontal="right"/>
    </xf>
    <xf numFmtId="8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49155dbd9f9c1e9/District%20Treasurer/District%20Treasurer%202020-21/District%20Accounts%202020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MIN"/>
      <sheetName val="Accounts - Admin"/>
      <sheetName val="CHARITY"/>
      <sheetName val="Accounts - Charity "/>
      <sheetName val="Assets &amp; Liabilities"/>
      <sheetName val="Bank Details"/>
    </sheetNames>
    <sheetDataSet>
      <sheetData sheetId="0">
        <row r="2">
          <cell r="AA2"/>
          <cell r="AB2">
            <v>0</v>
          </cell>
          <cell r="AI2">
            <v>0</v>
          </cell>
          <cell r="AK2">
            <v>0</v>
          </cell>
          <cell r="AO2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72605-1DFC-4539-9B89-8B228C52D9D4}">
  <dimension ref="A1:L43"/>
  <sheetViews>
    <sheetView tabSelected="1" workbookViewId="0">
      <selection activeCell="H29" sqref="H29"/>
    </sheetView>
  </sheetViews>
  <sheetFormatPr defaultRowHeight="11.25" x14ac:dyDescent="0.2"/>
  <cols>
    <col min="1" max="2" width="9.85546875" style="7" bestFit="1" customWidth="1"/>
    <col min="3" max="3" width="2.28515625" style="7" customWidth="1"/>
    <col min="4" max="4" width="34.5703125" style="7" bestFit="1" customWidth="1"/>
    <col min="5" max="5" width="8.85546875" style="7" bestFit="1" customWidth="1"/>
    <col min="6" max="6" width="10.5703125" style="7" bestFit="1" customWidth="1"/>
    <col min="7" max="7" width="9.85546875" style="7" bestFit="1" customWidth="1"/>
    <col min="8" max="8" width="10.28515625" style="7" bestFit="1" customWidth="1"/>
    <col min="9" max="9" width="11" style="1" bestFit="1" customWidth="1"/>
    <col min="10" max="10" width="5.140625" style="7" customWidth="1"/>
    <col min="11" max="16384" width="9.140625" style="7"/>
  </cols>
  <sheetData>
    <row r="1" spans="1:12" ht="12" x14ac:dyDescent="0.2">
      <c r="A1" s="20" t="s">
        <v>0</v>
      </c>
      <c r="B1" s="20"/>
      <c r="C1" s="3"/>
      <c r="D1" s="4"/>
      <c r="E1" s="4"/>
      <c r="F1" s="5"/>
      <c r="G1" s="5"/>
      <c r="H1" s="20" t="s">
        <v>25</v>
      </c>
      <c r="I1" s="20"/>
      <c r="J1" s="5"/>
    </row>
    <row r="2" spans="1:12" ht="36" x14ac:dyDescent="0.2">
      <c r="A2" s="21" t="s">
        <v>27</v>
      </c>
      <c r="B2" s="21"/>
      <c r="C2" s="8"/>
      <c r="D2" s="5"/>
      <c r="E2" s="9" t="s">
        <v>1</v>
      </c>
      <c r="F2" s="10" t="s">
        <v>2</v>
      </c>
      <c r="G2" s="10" t="s">
        <v>3</v>
      </c>
      <c r="H2" s="21" t="s">
        <v>37</v>
      </c>
      <c r="I2" s="21"/>
      <c r="J2" s="5"/>
    </row>
    <row r="3" spans="1:12" ht="12" x14ac:dyDescent="0.2">
      <c r="A3" s="5"/>
      <c r="B3" s="11"/>
      <c r="C3" s="5"/>
      <c r="D3" s="5"/>
      <c r="E3" s="5"/>
      <c r="F3" s="6"/>
      <c r="G3" s="5"/>
      <c r="H3" s="5"/>
      <c r="I3" s="11"/>
      <c r="J3" s="5"/>
    </row>
    <row r="4" spans="1:12" ht="12" x14ac:dyDescent="0.2">
      <c r="A4" s="6">
        <v>11200</v>
      </c>
      <c r="B4" s="11"/>
      <c r="C4" s="5"/>
      <c r="D4" s="11" t="s">
        <v>4</v>
      </c>
      <c r="E4" s="6">
        <v>6006</v>
      </c>
      <c r="F4" s="5"/>
      <c r="G4" s="5"/>
      <c r="H4" s="6">
        <f>1600*9</f>
        <v>14400</v>
      </c>
      <c r="I4" s="11"/>
      <c r="J4" s="5"/>
    </row>
    <row r="5" spans="1:12" ht="12" x14ac:dyDescent="0.2">
      <c r="A5" s="5"/>
      <c r="B5" s="11"/>
      <c r="C5" s="5"/>
      <c r="D5" s="6"/>
      <c r="E5" s="6"/>
      <c r="F5" s="5"/>
      <c r="G5" s="5"/>
      <c r="I5" s="11"/>
      <c r="J5" s="17">
        <v>9</v>
      </c>
      <c r="K5" s="7" t="s">
        <v>42</v>
      </c>
    </row>
    <row r="6" spans="1:12" ht="12" x14ac:dyDescent="0.2">
      <c r="A6" s="5"/>
      <c r="B6" s="6">
        <v>900</v>
      </c>
      <c r="C6" s="5"/>
      <c r="D6" s="11" t="s">
        <v>8</v>
      </c>
      <c r="E6" s="11"/>
      <c r="F6" s="6">
        <v>900</v>
      </c>
      <c r="G6" s="6">
        <f>+B6-F6</f>
        <v>0</v>
      </c>
      <c r="H6" s="5"/>
      <c r="I6" s="6">
        <v>945</v>
      </c>
      <c r="J6" s="17"/>
      <c r="L6" s="7" t="s">
        <v>38</v>
      </c>
    </row>
    <row r="7" spans="1:12" ht="12" x14ac:dyDescent="0.2">
      <c r="A7" s="5"/>
      <c r="B7" s="6">
        <v>500</v>
      </c>
      <c r="C7" s="5"/>
      <c r="D7" s="11" t="s">
        <v>9</v>
      </c>
      <c r="E7" s="11"/>
      <c r="F7" s="6">
        <v>500</v>
      </c>
      <c r="G7" s="6">
        <f t="shared" ref="G7:G11" si="0">+B7-F7</f>
        <v>0</v>
      </c>
      <c r="I7" s="6">
        <v>525</v>
      </c>
      <c r="J7" s="17"/>
      <c r="L7" s="7" t="s">
        <v>38</v>
      </c>
    </row>
    <row r="8" spans="1:12" ht="12" x14ac:dyDescent="0.2">
      <c r="A8" s="5"/>
      <c r="B8" s="6">
        <v>300</v>
      </c>
      <c r="C8" s="5"/>
      <c r="D8" s="11" t="s">
        <v>10</v>
      </c>
      <c r="E8" s="11"/>
      <c r="F8" s="6">
        <v>300</v>
      </c>
      <c r="G8" s="6">
        <f t="shared" si="0"/>
        <v>0</v>
      </c>
      <c r="H8" s="5"/>
      <c r="I8" s="6">
        <v>315</v>
      </c>
      <c r="J8" s="17"/>
      <c r="L8" s="7" t="s">
        <v>38</v>
      </c>
    </row>
    <row r="9" spans="1:12" ht="12" x14ac:dyDescent="0.2">
      <c r="A9" s="5"/>
      <c r="B9" s="6">
        <v>500</v>
      </c>
      <c r="C9" s="5"/>
      <c r="D9" s="11" t="s">
        <v>18</v>
      </c>
      <c r="E9" s="11"/>
      <c r="F9" s="6">
        <f>[1]ADMIN!$AO$2</f>
        <v>0</v>
      </c>
      <c r="G9" s="6">
        <f t="shared" si="0"/>
        <v>500</v>
      </c>
      <c r="H9" s="5"/>
      <c r="I9" s="6">
        <v>550</v>
      </c>
      <c r="J9" s="5"/>
      <c r="L9" s="7" t="s">
        <v>32</v>
      </c>
    </row>
    <row r="10" spans="1:12" ht="12" x14ac:dyDescent="0.2">
      <c r="A10" s="5"/>
      <c r="B10" s="6">
        <v>600</v>
      </c>
      <c r="C10" s="5"/>
      <c r="D10" s="11" t="s">
        <v>11</v>
      </c>
      <c r="E10" s="11"/>
      <c r="F10" s="6">
        <v>600</v>
      </c>
      <c r="G10" s="6">
        <f t="shared" si="0"/>
        <v>0</v>
      </c>
      <c r="H10" s="5"/>
      <c r="I10" s="6">
        <v>600</v>
      </c>
      <c r="J10" s="5"/>
      <c r="K10" s="12"/>
      <c r="L10" s="23" t="s">
        <v>40</v>
      </c>
    </row>
    <row r="11" spans="1:12" ht="12" x14ac:dyDescent="0.2">
      <c r="A11" s="5"/>
      <c r="B11" s="6">
        <v>500</v>
      </c>
      <c r="C11" s="5"/>
      <c r="D11" s="11" t="s">
        <v>12</v>
      </c>
      <c r="E11" s="11"/>
      <c r="F11" s="6">
        <v>0</v>
      </c>
      <c r="G11" s="6">
        <f t="shared" si="0"/>
        <v>500</v>
      </c>
      <c r="H11" s="5"/>
      <c r="I11" s="6">
        <v>500</v>
      </c>
      <c r="J11" s="5"/>
      <c r="L11" s="23" t="s">
        <v>40</v>
      </c>
    </row>
    <row r="12" spans="1:12" ht="12" x14ac:dyDescent="0.2">
      <c r="A12" s="5"/>
      <c r="B12" s="6"/>
      <c r="C12" s="5"/>
      <c r="D12" s="11"/>
      <c r="E12" s="11"/>
      <c r="F12" s="6"/>
      <c r="G12" s="6"/>
      <c r="H12" s="5"/>
      <c r="I12" s="6"/>
      <c r="J12" s="5"/>
    </row>
    <row r="13" spans="1:12" ht="12" x14ac:dyDescent="0.2">
      <c r="A13" s="5"/>
      <c r="B13" s="6"/>
      <c r="C13" s="5"/>
      <c r="D13" s="11"/>
      <c r="E13" s="11"/>
      <c r="F13" s="6"/>
      <c r="G13" s="6"/>
      <c r="H13" s="5"/>
      <c r="I13" s="6"/>
      <c r="J13" s="5"/>
    </row>
    <row r="14" spans="1:12" ht="12" x14ac:dyDescent="0.2">
      <c r="A14" s="5"/>
      <c r="B14" s="6">
        <v>5775</v>
      </c>
      <c r="C14" s="5"/>
      <c r="D14" s="11" t="s">
        <v>29</v>
      </c>
      <c r="E14" s="6">
        <v>115</v>
      </c>
      <c r="F14" s="6">
        <v>1000</v>
      </c>
      <c r="G14" s="6">
        <f>+B14-F14+E14</f>
        <v>4890</v>
      </c>
      <c r="H14" s="5"/>
      <c r="I14" s="6">
        <v>6400</v>
      </c>
      <c r="J14" s="5"/>
      <c r="L14" s="7" t="s">
        <v>26</v>
      </c>
    </row>
    <row r="15" spans="1:12" ht="12" x14ac:dyDescent="0.2">
      <c r="A15" s="5"/>
      <c r="B15" s="6">
        <v>200</v>
      </c>
      <c r="C15" s="5"/>
      <c r="D15" s="11" t="s">
        <v>21</v>
      </c>
      <c r="E15" s="6">
        <v>1316</v>
      </c>
      <c r="F15" s="6">
        <v>1316</v>
      </c>
      <c r="G15" s="6">
        <f>+B15+E15-F15</f>
        <v>200</v>
      </c>
      <c r="H15" s="5"/>
      <c r="I15" s="6"/>
      <c r="J15" s="5"/>
      <c r="L15" s="7" t="s">
        <v>30</v>
      </c>
    </row>
    <row r="16" spans="1:12" ht="12" x14ac:dyDescent="0.2">
      <c r="A16" s="5"/>
      <c r="B16" s="6">
        <v>300</v>
      </c>
      <c r="C16" s="5"/>
      <c r="D16" s="11" t="s">
        <v>14</v>
      </c>
      <c r="E16" s="11"/>
      <c r="F16" s="6">
        <v>556</v>
      </c>
      <c r="G16" s="6">
        <f t="shared" ref="G16:G26" si="1">+B16-F16</f>
        <v>-256</v>
      </c>
      <c r="H16" s="5"/>
      <c r="I16" s="6">
        <v>300</v>
      </c>
      <c r="J16" s="5"/>
    </row>
    <row r="17" spans="1:12" ht="12" x14ac:dyDescent="0.2">
      <c r="A17" s="5"/>
      <c r="B17" s="6">
        <v>300</v>
      </c>
      <c r="C17" s="5"/>
      <c r="D17" s="11" t="s">
        <v>28</v>
      </c>
      <c r="E17" s="6">
        <v>350</v>
      </c>
      <c r="F17" s="6">
        <v>190</v>
      </c>
      <c r="G17" s="6">
        <f>+B17+E17-F17</f>
        <v>460</v>
      </c>
      <c r="H17" s="5"/>
      <c r="I17" s="6">
        <v>0</v>
      </c>
      <c r="J17" s="5"/>
      <c r="L17" s="7" t="s">
        <v>43</v>
      </c>
    </row>
    <row r="18" spans="1:12" ht="12" x14ac:dyDescent="0.2">
      <c r="A18" s="5"/>
      <c r="B18" s="6"/>
      <c r="C18" s="5"/>
      <c r="D18" s="11"/>
      <c r="E18" s="11"/>
      <c r="F18" s="6"/>
      <c r="G18" s="6"/>
      <c r="H18" s="5"/>
      <c r="I18" s="6"/>
      <c r="J18" s="5"/>
    </row>
    <row r="19" spans="1:12" ht="12" x14ac:dyDescent="0.2">
      <c r="A19" s="5"/>
      <c r="B19" s="6">
        <v>1000</v>
      </c>
      <c r="C19" s="5"/>
      <c r="D19" s="11" t="s">
        <v>5</v>
      </c>
      <c r="E19" s="11"/>
      <c r="F19" s="6">
        <f>[1]ADMIN!$AB$2</f>
        <v>0</v>
      </c>
      <c r="G19" s="6">
        <f t="shared" si="1"/>
        <v>1000</v>
      </c>
      <c r="H19" s="5"/>
      <c r="I19" s="6">
        <v>1000</v>
      </c>
      <c r="J19" s="5"/>
      <c r="L19" s="7" t="s">
        <v>31</v>
      </c>
    </row>
    <row r="20" spans="1:12" ht="12" x14ac:dyDescent="0.2">
      <c r="A20" s="5"/>
      <c r="B20" s="6">
        <v>2000</v>
      </c>
      <c r="C20" s="5"/>
      <c r="D20" s="11" t="s">
        <v>13</v>
      </c>
      <c r="E20" s="11"/>
      <c r="F20" s="6">
        <v>703.27</v>
      </c>
      <c r="G20" s="6">
        <f t="shared" si="1"/>
        <v>1296.73</v>
      </c>
      <c r="H20" s="5"/>
      <c r="I20" s="6">
        <v>2200</v>
      </c>
      <c r="J20" s="5"/>
    </row>
    <row r="21" spans="1:12" ht="12" x14ac:dyDescent="0.2">
      <c r="A21" s="5"/>
      <c r="B21" s="6">
        <v>1500</v>
      </c>
      <c r="C21" s="5"/>
      <c r="D21" s="11" t="s">
        <v>15</v>
      </c>
      <c r="E21" s="11"/>
      <c r="F21" s="6">
        <f>[1]ADMIN!$AK$2</f>
        <v>0</v>
      </c>
      <c r="G21" s="6">
        <f t="shared" si="1"/>
        <v>1500</v>
      </c>
      <c r="H21" s="5"/>
      <c r="I21" s="6"/>
      <c r="J21" s="5"/>
    </row>
    <row r="22" spans="1:12" ht="12" x14ac:dyDescent="0.2">
      <c r="A22" s="5"/>
      <c r="B22" s="6">
        <v>3000</v>
      </c>
      <c r="C22" s="5"/>
      <c r="D22" s="11" t="s">
        <v>16</v>
      </c>
      <c r="E22" s="11"/>
      <c r="F22" s="6">
        <v>401.81</v>
      </c>
      <c r="G22" s="6">
        <f t="shared" si="1"/>
        <v>2598.19</v>
      </c>
      <c r="H22" s="5"/>
      <c r="I22" s="6">
        <v>3000</v>
      </c>
      <c r="J22" s="5"/>
    </row>
    <row r="23" spans="1:12" ht="12" x14ac:dyDescent="0.2">
      <c r="A23" s="5"/>
      <c r="B23" s="6">
        <v>350</v>
      </c>
      <c r="C23" s="5"/>
      <c r="D23" s="11" t="s">
        <v>19</v>
      </c>
      <c r="E23" s="11"/>
      <c r="F23" s="6">
        <v>0</v>
      </c>
      <c r="G23" s="6">
        <f t="shared" si="1"/>
        <v>350</v>
      </c>
      <c r="H23" s="5"/>
      <c r="I23" s="22">
        <v>350</v>
      </c>
      <c r="J23" s="5"/>
    </row>
    <row r="24" spans="1:12" ht="12" x14ac:dyDescent="0.2">
      <c r="A24" s="5"/>
      <c r="B24" s="6">
        <v>3000</v>
      </c>
      <c r="C24" s="5"/>
      <c r="D24" s="11" t="s">
        <v>17</v>
      </c>
      <c r="E24" s="11"/>
      <c r="F24" s="6">
        <v>0</v>
      </c>
      <c r="G24" s="6">
        <f t="shared" si="1"/>
        <v>3000</v>
      </c>
      <c r="H24" s="5"/>
      <c r="I24" s="6">
        <v>3000</v>
      </c>
      <c r="J24" s="5"/>
      <c r="L24" s="7" t="s">
        <v>33</v>
      </c>
    </row>
    <row r="25" spans="1:12" ht="12" x14ac:dyDescent="0.2">
      <c r="A25" s="5"/>
      <c r="B25" s="6">
        <v>550</v>
      </c>
      <c r="C25" s="5"/>
      <c r="D25" s="11" t="s">
        <v>22</v>
      </c>
      <c r="E25" s="11"/>
      <c r="F25" s="6">
        <f>[1]ADMIN!$AI$2</f>
        <v>0</v>
      </c>
      <c r="G25" s="6">
        <f t="shared" si="1"/>
        <v>550</v>
      </c>
      <c r="H25" s="5"/>
      <c r="I25" s="6">
        <v>550</v>
      </c>
      <c r="J25" s="5"/>
    </row>
    <row r="26" spans="1:12" ht="12" x14ac:dyDescent="0.2">
      <c r="A26" s="5"/>
      <c r="B26" s="6">
        <v>850</v>
      </c>
      <c r="C26" s="5"/>
      <c r="D26" s="11" t="s">
        <v>6</v>
      </c>
      <c r="E26" s="11"/>
      <c r="F26" s="6">
        <f>[1]ADMIN!$AI$2</f>
        <v>0</v>
      </c>
      <c r="G26" s="6">
        <f t="shared" si="1"/>
        <v>850</v>
      </c>
      <c r="H26" s="5"/>
      <c r="I26" s="6">
        <v>850</v>
      </c>
      <c r="J26" s="5"/>
    </row>
    <row r="27" spans="1:12" ht="12" x14ac:dyDescent="0.2">
      <c r="A27" s="5"/>
      <c r="B27" s="11"/>
      <c r="C27" s="5"/>
      <c r="D27" s="18" t="s">
        <v>41</v>
      </c>
      <c r="E27" s="18"/>
      <c r="F27" s="6"/>
      <c r="G27" s="6"/>
      <c r="H27" s="5"/>
      <c r="I27" s="6">
        <v>1000</v>
      </c>
      <c r="J27" s="5"/>
    </row>
    <row r="28" spans="1:12" ht="12" x14ac:dyDescent="0.2">
      <c r="A28" s="5"/>
      <c r="B28" s="6">
        <v>100</v>
      </c>
      <c r="C28" s="5"/>
      <c r="D28" s="18" t="s">
        <v>7</v>
      </c>
      <c r="E28" s="18"/>
      <c r="F28" s="6"/>
      <c r="G28" s="6"/>
      <c r="H28" s="5"/>
      <c r="I28" s="6">
        <v>300</v>
      </c>
      <c r="J28" s="5"/>
    </row>
    <row r="29" spans="1:12" ht="12" x14ac:dyDescent="0.2">
      <c r="A29" s="5"/>
      <c r="B29" s="11"/>
      <c r="C29" s="5"/>
      <c r="D29" s="5"/>
      <c r="E29" s="5"/>
      <c r="F29" s="6"/>
      <c r="G29" s="5"/>
      <c r="H29" s="5"/>
      <c r="I29" s="11"/>
      <c r="J29" s="5"/>
    </row>
    <row r="30" spans="1:12" ht="12.75" thickBot="1" x14ac:dyDescent="0.25">
      <c r="A30" s="13">
        <f>SUM(A3:A28)</f>
        <v>11200</v>
      </c>
      <c r="B30" s="13">
        <f>SUM(B3:B28)</f>
        <v>22225</v>
      </c>
      <c r="C30" s="13"/>
      <c r="D30" s="14" t="s">
        <v>20</v>
      </c>
      <c r="E30" s="13">
        <f>SUM(E3:E28)</f>
        <v>7787</v>
      </c>
      <c r="F30" s="13">
        <f>SUM(F3:F28)</f>
        <v>6467.0800000000008</v>
      </c>
      <c r="G30" s="13">
        <f>SUM(G3:G28)</f>
        <v>17438.919999999998</v>
      </c>
      <c r="H30" s="13">
        <f t="shared" ref="H30:I30" si="2">SUM(H3:H28)</f>
        <v>14400</v>
      </c>
      <c r="I30" s="13">
        <f t="shared" si="2"/>
        <v>22385</v>
      </c>
      <c r="J30" s="5"/>
      <c r="K30" s="7" t="s">
        <v>23</v>
      </c>
    </row>
    <row r="31" spans="1:12" ht="12.75" thickTop="1" x14ac:dyDescent="0.2">
      <c r="A31" s="5"/>
      <c r="B31" s="5"/>
      <c r="C31" s="5"/>
      <c r="D31" s="5"/>
      <c r="E31" s="5"/>
      <c r="F31" s="6"/>
      <c r="G31" s="5"/>
      <c r="H31" s="6"/>
      <c r="I31" s="6">
        <f>+H30-I30</f>
        <v>-7985</v>
      </c>
      <c r="J31" s="5"/>
    </row>
    <row r="32" spans="1:12" ht="12" x14ac:dyDescent="0.2">
      <c r="A32" s="5"/>
      <c r="B32" s="6"/>
      <c r="C32" s="5"/>
      <c r="D32" s="5"/>
      <c r="E32" s="5"/>
      <c r="F32" s="6"/>
      <c r="G32" s="5"/>
      <c r="H32" s="6"/>
      <c r="I32" s="6"/>
      <c r="J32" s="5"/>
    </row>
    <row r="33" spans="1:12" ht="12" x14ac:dyDescent="0.2">
      <c r="A33" s="5"/>
      <c r="B33" s="5"/>
      <c r="C33" s="5"/>
      <c r="D33" s="11" t="s">
        <v>34</v>
      </c>
      <c r="E33" s="11"/>
      <c r="F33" s="2">
        <v>31044.149999999907</v>
      </c>
      <c r="G33" s="5"/>
      <c r="H33" s="6" t="e">
        <f>+#REF!*8</f>
        <v>#REF!</v>
      </c>
      <c r="I33" s="6" t="e">
        <f>+F41+H33</f>
        <v>#REF!</v>
      </c>
      <c r="J33" s="5"/>
      <c r="K33" s="5"/>
    </row>
    <row r="34" spans="1:12" ht="12" x14ac:dyDescent="0.2">
      <c r="A34" s="5"/>
      <c r="B34" s="19"/>
      <c r="C34" s="5"/>
      <c r="D34" s="11" t="s">
        <v>35</v>
      </c>
      <c r="E34" s="11"/>
      <c r="F34" s="6">
        <f>1600*8</f>
        <v>12800</v>
      </c>
      <c r="G34" s="5"/>
      <c r="H34" s="6"/>
      <c r="I34" s="6"/>
      <c r="J34" s="5"/>
      <c r="K34" s="5"/>
    </row>
    <row r="35" spans="1:12" ht="12" x14ac:dyDescent="0.2">
      <c r="A35" s="5"/>
      <c r="B35" s="19"/>
      <c r="C35" s="5"/>
      <c r="D35" s="5"/>
      <c r="E35" s="5"/>
      <c r="F35" s="15">
        <f>SUM(F33:F34)</f>
        <v>43844.149999999907</v>
      </c>
      <c r="G35" s="5"/>
      <c r="H35" s="6" t="e">
        <f>+#REF!*9</f>
        <v>#REF!</v>
      </c>
      <c r="I35" s="6" t="e">
        <f>+F41+H35</f>
        <v>#REF!</v>
      </c>
      <c r="J35" s="5"/>
      <c r="K35" s="5"/>
    </row>
    <row r="36" spans="1:12" ht="12" x14ac:dyDescent="0.2">
      <c r="A36" s="5"/>
      <c r="B36" s="5"/>
      <c r="C36" s="5"/>
      <c r="D36" s="5"/>
      <c r="E36" s="5"/>
      <c r="F36" s="6"/>
      <c r="G36" s="5"/>
      <c r="H36" s="5"/>
      <c r="I36" s="5"/>
      <c r="J36" s="5"/>
      <c r="K36" s="5"/>
    </row>
    <row r="37" spans="1:12" ht="12" x14ac:dyDescent="0.2">
      <c r="A37" s="5"/>
      <c r="B37" s="5"/>
      <c r="C37" s="5"/>
      <c r="D37" s="11" t="s">
        <v>36</v>
      </c>
      <c r="E37" s="11"/>
      <c r="F37" s="6">
        <v>9738</v>
      </c>
      <c r="G37" s="5"/>
      <c r="H37" s="5"/>
      <c r="I37" s="5"/>
      <c r="J37" s="5"/>
      <c r="K37" s="5"/>
    </row>
    <row r="38" spans="1:12" ht="12" x14ac:dyDescent="0.2">
      <c r="A38" s="5"/>
      <c r="B38" s="5"/>
      <c r="C38" s="5"/>
      <c r="D38" s="11" t="s">
        <v>39</v>
      </c>
      <c r="E38" s="11"/>
      <c r="F38" s="16"/>
      <c r="G38" s="5"/>
      <c r="H38" s="5"/>
      <c r="I38" s="6">
        <f>+I30</f>
        <v>22385</v>
      </c>
      <c r="J38" s="5"/>
      <c r="K38" s="5"/>
    </row>
    <row r="39" spans="1:12" ht="12" x14ac:dyDescent="0.2">
      <c r="A39" s="5"/>
      <c r="B39" s="5"/>
      <c r="C39" s="5"/>
      <c r="D39" s="11"/>
      <c r="E39" s="11"/>
      <c r="F39" s="15">
        <f>+F37+F38</f>
        <v>9738</v>
      </c>
      <c r="G39" s="5"/>
      <c r="H39" s="5"/>
      <c r="I39" s="5"/>
      <c r="J39" s="5"/>
      <c r="K39" s="5"/>
    </row>
    <row r="40" spans="1:12" ht="12" x14ac:dyDescent="0.2">
      <c r="A40" s="5"/>
      <c r="B40" s="5"/>
      <c r="C40" s="5"/>
      <c r="D40" s="5"/>
      <c r="E40" s="5"/>
      <c r="F40" s="6"/>
      <c r="G40" s="5"/>
      <c r="H40" s="5"/>
      <c r="I40" s="5"/>
      <c r="J40" s="5"/>
      <c r="K40" s="5"/>
    </row>
    <row r="41" spans="1:12" ht="12" x14ac:dyDescent="0.2">
      <c r="A41" s="5"/>
      <c r="B41" s="5"/>
      <c r="C41" s="5"/>
      <c r="D41" s="11" t="s">
        <v>24</v>
      </c>
      <c r="E41" s="11"/>
      <c r="F41" s="6">
        <f>+F35-F39</f>
        <v>34106.149999999907</v>
      </c>
      <c r="G41" s="5"/>
      <c r="H41" s="5"/>
      <c r="I41" s="6" t="e">
        <f>+I33-I38</f>
        <v>#REF!</v>
      </c>
      <c r="J41" s="5"/>
      <c r="K41" s="5"/>
      <c r="L41" s="12"/>
    </row>
    <row r="42" spans="1:12" ht="12" x14ac:dyDescent="0.2">
      <c r="A42" s="5"/>
      <c r="B42" s="5"/>
      <c r="C42" s="5"/>
      <c r="D42" s="5"/>
      <c r="E42" s="5"/>
      <c r="F42" s="6"/>
      <c r="G42" s="5"/>
      <c r="H42" s="5"/>
      <c r="I42" s="6" t="e">
        <f>+I35-I38</f>
        <v>#REF!</v>
      </c>
      <c r="J42" s="5"/>
      <c r="K42" s="5"/>
    </row>
    <row r="43" spans="1:12" ht="12" x14ac:dyDescent="0.2">
      <c r="I43" s="6"/>
    </row>
  </sheetData>
  <mergeCells count="4">
    <mergeCell ref="A1:B1"/>
    <mergeCell ref="H1:I1"/>
    <mergeCell ref="A2:B2"/>
    <mergeCell ref="H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Moss</dc:creator>
  <cp:lastModifiedBy>Heather Jeavons</cp:lastModifiedBy>
  <dcterms:created xsi:type="dcterms:W3CDTF">2021-10-29T14:13:21Z</dcterms:created>
  <dcterms:modified xsi:type="dcterms:W3CDTF">2024-01-17T17:04:41Z</dcterms:modified>
</cp:coreProperties>
</file>